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arker\Documents\SlushPuppiE\SLUSH PUPPiE\"/>
    </mc:Choice>
  </mc:AlternateContent>
  <bookViews>
    <workbookView xWindow="0" yWindow="570" windowWidth="23040" windowHeight="8535"/>
  </bookViews>
  <sheets>
    <sheet name="Per Serving Size" sheetId="1" r:id="rId1"/>
  </sheets>
  <definedNames>
    <definedName name="_xlnm.Print_Area" localSheetId="0">'Per Serving Size'!$A$1:$AA$55</definedName>
  </definedNames>
  <calcPr calcId="171027"/>
</workbook>
</file>

<file path=xl/calcChain.xml><?xml version="1.0" encoding="utf-8"?>
<calcChain xmlns="http://schemas.openxmlformats.org/spreadsheetml/2006/main">
  <c r="R34" i="1" l="1"/>
  <c r="O34" i="1"/>
  <c r="M34" i="1"/>
  <c r="L34" i="1"/>
  <c r="I34" i="1"/>
  <c r="H34" i="1"/>
  <c r="G34" i="1"/>
  <c r="F34" i="1"/>
  <c r="D34" i="1" s="1"/>
  <c r="E34" i="1"/>
  <c r="R33" i="1"/>
  <c r="O33" i="1"/>
  <c r="M33" i="1"/>
  <c r="L33" i="1"/>
  <c r="I33" i="1"/>
  <c r="H33" i="1"/>
  <c r="G33" i="1"/>
  <c r="F33" i="1"/>
  <c r="E33" i="1"/>
  <c r="D32" i="1"/>
  <c r="D31" i="1"/>
  <c r="D30" i="1"/>
  <c r="D29" i="1"/>
  <c r="D28" i="1"/>
  <c r="D27" i="1"/>
  <c r="D26" i="1" l="1"/>
  <c r="D25" i="1"/>
  <c r="D24" i="1"/>
  <c r="D23" i="1"/>
  <c r="D55" i="1"/>
  <c r="D54" i="1"/>
  <c r="D53" i="1"/>
  <c r="D52" i="1"/>
  <c r="D51" i="1"/>
  <c r="D50" i="1"/>
  <c r="D33" i="1"/>
  <c r="D17" i="1"/>
  <c r="D12" i="1"/>
  <c r="D11" i="1"/>
  <c r="D10" i="1"/>
  <c r="D9" i="1"/>
  <c r="D7" i="1"/>
  <c r="D48" i="1"/>
  <c r="D46" i="1"/>
  <c r="D44" i="1"/>
  <c r="D42" i="1"/>
  <c r="D49" i="1"/>
  <c r="D47" i="1"/>
  <c r="D45" i="1"/>
  <c r="D43" i="1"/>
  <c r="D41" i="1"/>
  <c r="D36" i="1"/>
  <c r="D2" i="1"/>
  <c r="D3" i="1"/>
  <c r="D18" i="1"/>
  <c r="D16" i="1"/>
  <c r="D15" i="1"/>
  <c r="D40" i="1"/>
  <c r="D39" i="1"/>
  <c r="D38" i="1"/>
  <c r="D35" i="1"/>
  <c r="D22" i="1"/>
  <c r="D21" i="1"/>
  <c r="D20" i="1"/>
  <c r="D19" i="1"/>
  <c r="D37" i="1"/>
  <c r="D14" i="1"/>
  <c r="D8" i="1"/>
  <c r="D13" i="1"/>
  <c r="D6" i="1"/>
  <c r="D5" i="1"/>
  <c r="D4" i="1"/>
</calcChain>
</file>

<file path=xl/comments1.xml><?xml version="1.0" encoding="utf-8"?>
<comments xmlns="http://schemas.openxmlformats.org/spreadsheetml/2006/main">
  <authors>
    <author>Parker, Russ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</rPr>
          <t>Parker, Russ:</t>
        </r>
        <r>
          <rPr>
            <sz val="9"/>
            <color indexed="81"/>
            <rFont val="Tahoma"/>
            <family val="2"/>
          </rPr>
          <t xml:space="preserve">
serving size is 16…divided by 2 for stats
</t>
        </r>
      </text>
    </comment>
  </commentList>
</comments>
</file>

<file path=xl/sharedStrings.xml><?xml version="1.0" encoding="utf-8"?>
<sst xmlns="http://schemas.openxmlformats.org/spreadsheetml/2006/main" count="156" uniqueCount="86">
  <si>
    <t>BEVERAGE PRODUCT</t>
  </si>
  <si>
    <t>CALORIES per oz. finished bev</t>
  </si>
  <si>
    <t>TOTAL FAT (g)</t>
  </si>
  <si>
    <t>SATURATED FAT (g)</t>
  </si>
  <si>
    <t>TRANS FAT (g)</t>
  </si>
  <si>
    <t>CHOLESTEROL (mg)</t>
  </si>
  <si>
    <t>SODIUM (mg) *</t>
  </si>
  <si>
    <t>TOTAL CARBOHYDRATES (g)</t>
  </si>
  <si>
    <t>DIETARY FIBER (g)</t>
  </si>
  <si>
    <t>SUGARS (g)</t>
  </si>
  <si>
    <t>PROTEIN (g)</t>
  </si>
  <si>
    <t>CALORIES FROM FAT
(FAT CAL)</t>
  </si>
  <si>
    <t>CALORIES</t>
  </si>
  <si>
    <t>Vitamin A % DV</t>
  </si>
  <si>
    <t>Vitamin C % DV</t>
  </si>
  <si>
    <t>Vitamin E % DV</t>
  </si>
  <si>
    <t>Serving Size</t>
  </si>
  <si>
    <t>Item #</t>
  </si>
  <si>
    <t>SP NEUTRAL, BASE</t>
  </si>
  <si>
    <t>SP CHERRY, BASE</t>
  </si>
  <si>
    <t>SP LICIOUS LEMON LIMECICLE, BASE</t>
  </si>
  <si>
    <t>SP BLUE RASPBERRY, BASE</t>
  </si>
  <si>
    <t>SP FROZEN ORANGE FRENZY, BASE</t>
  </si>
  <si>
    <t>SP POLAR PURPLE SHIVER, BASE</t>
  </si>
  <si>
    <t>SP STRAWBERRY, BASE</t>
  </si>
  <si>
    <t>SP STRAWBERRY-KIWI, BASE</t>
  </si>
  <si>
    <t>SP MANGO, BASE</t>
  </si>
  <si>
    <t>SP BLUE COTTON CANDY (LTO), BASE</t>
  </si>
  <si>
    <t>SP MANGO STRAWBERRY (LTO), BASE</t>
  </si>
  <si>
    <t>SP DRAGON FRUIT (LTO), BASE</t>
  </si>
  <si>
    <t>SP PEACH TEA (LTO), BASE</t>
  </si>
  <si>
    <t>SP GREEN APPLE ICE CAP, BASE</t>
  </si>
  <si>
    <t>SP WATERMELON, BASE</t>
  </si>
  <si>
    <t>SP STRAWBERRY CITRUS (LTO), BASE</t>
  </si>
  <si>
    <t>SP SOUR GRAPE (LTO), BASE</t>
  </si>
  <si>
    <t>SP SOUR GREEN APPLE WATERMELON (LTO), BASE</t>
  </si>
  <si>
    <t>Case Type</t>
  </si>
  <si>
    <t>4x1 GAL CASE</t>
  </si>
  <si>
    <t>5 GAL BIB</t>
  </si>
  <si>
    <t>TL LEMONADE, BASE</t>
  </si>
  <si>
    <t>TL STRAWBERRY LEMONADE, BASE</t>
  </si>
  <si>
    <t>HP, FRUIT JUICY RED, BASE</t>
  </si>
  <si>
    <t>HP, GREEN BERRY RUSH, BASE</t>
  </si>
  <si>
    <t>CRUSH, FRZ ORNG DR, BASE</t>
  </si>
  <si>
    <t>6-1/2 GAL CASE</t>
  </si>
  <si>
    <t>SPP 100% JUICE NEUTRAL BASE</t>
  </si>
  <si>
    <t>SPP 100% JUICE CHERRY, BASE</t>
  </si>
  <si>
    <t>SPP 100% JUICE BLUE RASPBERRY, BASE</t>
  </si>
  <si>
    <t>SPP 100% JUICE KIWI STRAWBERRY, BASE</t>
  </si>
  <si>
    <t>SPP 100% STRAWBERRY LEMONADE, BASE</t>
  </si>
  <si>
    <t>SPP 100 % MANGO, BASE</t>
  </si>
  <si>
    <t>PI Neutral Base - 5 Gallon Bib</t>
  </si>
  <si>
    <t>PI Neutral Base - 6x0.5</t>
  </si>
  <si>
    <t>PI Peach, Base</t>
  </si>
  <si>
    <t>PI Blue Parrot, Base</t>
  </si>
  <si>
    <t>PI Mango, Base</t>
  </si>
  <si>
    <t>PI Mucho Margarita Lime, Base</t>
  </si>
  <si>
    <t>PI Strawberry, Base</t>
  </si>
  <si>
    <t>PI Pina Colada, Base</t>
  </si>
  <si>
    <t>PI Mucho Margarita Gold, Base</t>
  </si>
  <si>
    <t>PI Tropical Hurricane, Base</t>
  </si>
  <si>
    <t>5 Gal Bib</t>
  </si>
  <si>
    <t>6/0.5 Gallon</t>
  </si>
  <si>
    <t>CV, FRENCH VANILLA, LC, CAP</t>
  </si>
  <si>
    <t>CV, ORIGINAL, CAP</t>
  </si>
  <si>
    <t>CV, COCA SUPREME, LC, CAP</t>
  </si>
  <si>
    <t>CV, SWISS MOCHA, CAP</t>
  </si>
  <si>
    <t>CV, HOT CHOC. SUPREME, GOURMET</t>
  </si>
  <si>
    <t>6 - 2 LB BAGS</t>
  </si>
  <si>
    <t>CV, FORTIFIED HOT CHOCOLATE</t>
  </si>
  <si>
    <t>6/0.5 GAL</t>
  </si>
  <si>
    <t>Java Freeze: FRENCH VANILLA ICED COFFEE</t>
  </si>
  <si>
    <t>Java Freeze: MOCHA ICED COFFEE</t>
  </si>
  <si>
    <t>Added SUGARS (g)</t>
  </si>
  <si>
    <t>Other Carbs (g)</t>
  </si>
  <si>
    <t>Vitamin D % DV</t>
  </si>
  <si>
    <t>Calcium (mg)</t>
  </si>
  <si>
    <t>Potassium (mg)</t>
  </si>
  <si>
    <t>Phosphorus (mg)</t>
  </si>
  <si>
    <t>10%DV</t>
  </si>
  <si>
    <t>Doc Date</t>
  </si>
  <si>
    <t>n/a</t>
  </si>
  <si>
    <t>25%DV</t>
  </si>
  <si>
    <t>4%DV</t>
  </si>
  <si>
    <t>Iron % DV</t>
  </si>
  <si>
    <t>15%DV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</si>
</sst>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/>
    <xf numFmtId="0" fontId="3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vertical="center"/>
      <protection hidden="1"/>
    </xf>
    <xf numFmtId="0" fontId="4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protection hidden="1"/>
    </xf>
    <xf numFmtId="0" fontId="3" fillId="0" borderId="6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zoomScale="80" zoomScaleNormal="80" workbookViewId="0">
      <pane xSplit="1" ySplit="1" topLeftCell="B35" activePane="bottomRight" state="frozen"/>
      <selection pane="topRight" activeCell="B1" sqref="B1"/>
      <selection pane="bottomLeft" activeCell="A4" sqref="A4"/>
      <selection pane="bottomRight" activeCell="AA55" sqref="A1:AA55"/>
    </sheetView>
  </sheetViews>
  <sheetFormatPr defaultColWidth="9.140625" defaultRowHeight="15" x14ac:dyDescent="0.25"/>
  <cols>
    <col min="1" max="1" width="50.42578125" style="1" customWidth="1"/>
    <col min="2" max="2" width="14.28515625" style="1" bestFit="1" customWidth="1"/>
    <col min="3" max="3" width="11.28515625" style="1" bestFit="1" customWidth="1"/>
    <col min="4" max="4" width="10.5703125" style="2" customWidth="1"/>
    <col min="5" max="6" width="9.140625" style="2"/>
    <col min="7" max="7" width="11.85546875" style="2" customWidth="1"/>
    <col min="8" max="8" width="9.140625" style="2"/>
    <col min="9" max="9" width="10.85546875" style="2" customWidth="1"/>
    <col min="10" max="10" width="9.140625" style="2"/>
    <col min="11" max="11" width="12.140625" style="2" customWidth="1"/>
    <col min="12" max="12" width="9.140625" style="2"/>
    <col min="13" max="13" width="9.85546875" style="2" customWidth="1"/>
    <col min="14" max="26" width="9.140625" style="2"/>
    <col min="27" max="27" width="10.5703125" style="2" bestFit="1" customWidth="1"/>
    <col min="28" max="16384" width="9.140625" style="1"/>
  </cols>
  <sheetData>
    <row r="1" spans="1:27" s="3" customFormat="1" ht="56.25" customHeight="1" thickBot="1" x14ac:dyDescent="0.3">
      <c r="A1" s="27" t="s">
        <v>0</v>
      </c>
      <c r="B1" s="28" t="s">
        <v>36</v>
      </c>
      <c r="C1" s="28" t="s">
        <v>17</v>
      </c>
      <c r="D1" s="29" t="s">
        <v>1</v>
      </c>
      <c r="E1" s="30" t="s">
        <v>16</v>
      </c>
      <c r="F1" s="30" t="s">
        <v>12</v>
      </c>
      <c r="G1" s="30" t="s">
        <v>11</v>
      </c>
      <c r="H1" s="30" t="s">
        <v>2</v>
      </c>
      <c r="I1" s="30" t="s">
        <v>3</v>
      </c>
      <c r="J1" s="30" t="s">
        <v>4</v>
      </c>
      <c r="K1" s="30" t="s">
        <v>5</v>
      </c>
      <c r="L1" s="30" t="s">
        <v>6</v>
      </c>
      <c r="M1" s="30" t="s">
        <v>7</v>
      </c>
      <c r="N1" s="30" t="s">
        <v>8</v>
      </c>
      <c r="O1" s="30" t="s">
        <v>9</v>
      </c>
      <c r="P1" s="30" t="s">
        <v>73</v>
      </c>
      <c r="Q1" s="30" t="s">
        <v>74</v>
      </c>
      <c r="R1" s="29" t="s">
        <v>10</v>
      </c>
      <c r="S1" s="29" t="s">
        <v>13</v>
      </c>
      <c r="T1" s="29" t="s">
        <v>14</v>
      </c>
      <c r="U1" s="29" t="s">
        <v>75</v>
      </c>
      <c r="V1" s="29" t="s">
        <v>76</v>
      </c>
      <c r="W1" s="29" t="s">
        <v>77</v>
      </c>
      <c r="X1" s="29" t="s">
        <v>15</v>
      </c>
      <c r="Y1" s="29" t="s">
        <v>84</v>
      </c>
      <c r="Z1" s="29" t="s">
        <v>78</v>
      </c>
      <c r="AA1" s="29" t="s">
        <v>80</v>
      </c>
    </row>
    <row r="2" spans="1:27" ht="15.75" thickBot="1" x14ac:dyDescent="0.3">
      <c r="A2" s="14" t="s">
        <v>42</v>
      </c>
      <c r="B2" s="6" t="s">
        <v>38</v>
      </c>
      <c r="C2" s="15">
        <v>12222</v>
      </c>
      <c r="D2" s="2">
        <f>F2/E2</f>
        <v>16.25</v>
      </c>
      <c r="E2" s="2">
        <v>8</v>
      </c>
      <c r="F2" s="2">
        <v>130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25</v>
      </c>
      <c r="M2" s="2">
        <v>32</v>
      </c>
      <c r="N2" s="2">
        <v>0</v>
      </c>
      <c r="O2" s="2">
        <v>31</v>
      </c>
      <c r="P2" s="2">
        <v>31</v>
      </c>
      <c r="Q2" s="2">
        <v>0</v>
      </c>
      <c r="R2" s="2">
        <v>0</v>
      </c>
      <c r="S2" s="2">
        <v>100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4">
        <v>41214</v>
      </c>
    </row>
    <row r="3" spans="1:27" ht="15.75" thickBot="1" x14ac:dyDescent="0.3">
      <c r="A3" s="14" t="s">
        <v>41</v>
      </c>
      <c r="B3" s="6" t="s">
        <v>38</v>
      </c>
      <c r="C3" s="15">
        <v>12224</v>
      </c>
      <c r="D3" s="2">
        <f>F3/E3</f>
        <v>16.25</v>
      </c>
      <c r="E3" s="2">
        <v>8</v>
      </c>
      <c r="F3" s="2">
        <v>130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25</v>
      </c>
      <c r="M3" s="2">
        <v>32</v>
      </c>
      <c r="N3" s="2">
        <v>0</v>
      </c>
      <c r="O3" s="2">
        <v>31</v>
      </c>
      <c r="P3" s="2">
        <v>31</v>
      </c>
      <c r="Q3" s="2">
        <v>0</v>
      </c>
      <c r="R3" s="2">
        <v>0</v>
      </c>
      <c r="S3" s="2">
        <v>100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4">
        <v>41214</v>
      </c>
    </row>
    <row r="4" spans="1:27" ht="15.75" thickBot="1" x14ac:dyDescent="0.3">
      <c r="A4" s="5" t="s">
        <v>18</v>
      </c>
      <c r="B4" s="6" t="s">
        <v>37</v>
      </c>
      <c r="C4" s="7">
        <v>12233</v>
      </c>
      <c r="D4" s="2">
        <f>F4/E4</f>
        <v>13.75</v>
      </c>
      <c r="E4" s="2">
        <v>8</v>
      </c>
      <c r="F4" s="2">
        <v>110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5.2</v>
      </c>
      <c r="M4" s="2">
        <v>29</v>
      </c>
      <c r="N4" s="2">
        <v>0</v>
      </c>
      <c r="O4" s="2">
        <v>28</v>
      </c>
      <c r="P4" s="2">
        <v>28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0.4</v>
      </c>
      <c r="W4" s="2">
        <v>8.6</v>
      </c>
      <c r="X4" s="2">
        <v>0</v>
      </c>
      <c r="Y4" s="2">
        <v>0</v>
      </c>
      <c r="Z4" s="2">
        <v>0.3</v>
      </c>
      <c r="AA4" s="4">
        <v>41214</v>
      </c>
    </row>
    <row r="5" spans="1:27" ht="15.75" thickBot="1" x14ac:dyDescent="0.3">
      <c r="A5" s="5" t="s">
        <v>18</v>
      </c>
      <c r="B5" s="6" t="s">
        <v>38</v>
      </c>
      <c r="C5" s="7">
        <v>12234</v>
      </c>
      <c r="D5" s="2">
        <f>F5/E5</f>
        <v>13.75</v>
      </c>
      <c r="E5" s="2">
        <v>8</v>
      </c>
      <c r="F5" s="2">
        <v>110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5.2</v>
      </c>
      <c r="M5" s="2">
        <v>29</v>
      </c>
      <c r="N5" s="2">
        <v>0</v>
      </c>
      <c r="O5" s="2">
        <v>28</v>
      </c>
      <c r="P5" s="2">
        <v>28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0.4</v>
      </c>
      <c r="W5" s="2">
        <v>8.6</v>
      </c>
      <c r="X5" s="2">
        <v>0</v>
      </c>
      <c r="Y5" s="2">
        <v>0</v>
      </c>
      <c r="Z5" s="2">
        <v>0.3</v>
      </c>
      <c r="AA5" s="4">
        <v>41214</v>
      </c>
    </row>
    <row r="6" spans="1:27" ht="15.75" thickBot="1" x14ac:dyDescent="0.3">
      <c r="A6" s="5" t="s">
        <v>19</v>
      </c>
      <c r="B6" s="6" t="s">
        <v>37</v>
      </c>
      <c r="C6" s="7">
        <v>12235</v>
      </c>
      <c r="D6" s="2">
        <f>F6/E6</f>
        <v>13.75</v>
      </c>
      <c r="E6" s="2">
        <v>8</v>
      </c>
      <c r="F6" s="2">
        <v>110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5.2</v>
      </c>
      <c r="M6" s="2">
        <v>29</v>
      </c>
      <c r="N6" s="2">
        <v>0</v>
      </c>
      <c r="O6" s="2">
        <v>28</v>
      </c>
      <c r="P6" s="2">
        <v>28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0.4</v>
      </c>
      <c r="W6" s="2">
        <v>8.6</v>
      </c>
      <c r="X6" s="2">
        <v>0</v>
      </c>
      <c r="Y6" s="2">
        <v>0</v>
      </c>
      <c r="Z6" s="2">
        <v>0.3</v>
      </c>
      <c r="AA6" s="4">
        <v>41214</v>
      </c>
    </row>
    <row r="7" spans="1:27" ht="15.75" thickBot="1" x14ac:dyDescent="0.3">
      <c r="A7" s="5" t="s">
        <v>20</v>
      </c>
      <c r="B7" s="6" t="s">
        <v>37</v>
      </c>
      <c r="C7" s="7">
        <v>12236</v>
      </c>
      <c r="D7" s="2">
        <f>F7/E7</f>
        <v>13.75</v>
      </c>
      <c r="E7" s="2">
        <v>8</v>
      </c>
      <c r="F7" s="2">
        <v>110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5.2</v>
      </c>
      <c r="M7" s="2">
        <v>29</v>
      </c>
      <c r="N7" s="2">
        <v>0</v>
      </c>
      <c r="O7" s="2">
        <v>28</v>
      </c>
      <c r="P7" s="2">
        <v>28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0.4</v>
      </c>
      <c r="W7" s="2">
        <v>8.6</v>
      </c>
      <c r="X7" s="2">
        <v>0</v>
      </c>
      <c r="Y7" s="2">
        <v>0</v>
      </c>
      <c r="Z7" s="2">
        <v>0.3</v>
      </c>
      <c r="AA7" s="2" t="s">
        <v>81</v>
      </c>
    </row>
    <row r="8" spans="1:27" ht="15.75" thickBot="1" x14ac:dyDescent="0.3">
      <c r="A8" s="5" t="s">
        <v>21</v>
      </c>
      <c r="B8" s="6" t="s">
        <v>37</v>
      </c>
      <c r="C8" s="7">
        <v>12237</v>
      </c>
      <c r="D8" s="2">
        <f>F8/E8</f>
        <v>13.75</v>
      </c>
      <c r="E8" s="2">
        <v>8</v>
      </c>
      <c r="F8" s="2">
        <v>110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5.2</v>
      </c>
      <c r="M8" s="2">
        <v>29</v>
      </c>
      <c r="N8" s="2">
        <v>0</v>
      </c>
      <c r="O8" s="2">
        <v>28</v>
      </c>
      <c r="P8" s="2">
        <v>28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0.4</v>
      </c>
      <c r="W8" s="2">
        <v>8.6</v>
      </c>
      <c r="X8" s="2">
        <v>0</v>
      </c>
      <c r="Y8" s="2">
        <v>0</v>
      </c>
      <c r="Z8" s="2">
        <v>0.3</v>
      </c>
      <c r="AA8" s="4">
        <v>41214</v>
      </c>
    </row>
    <row r="9" spans="1:27" ht="15.75" thickBot="1" x14ac:dyDescent="0.3">
      <c r="A9" s="5" t="s">
        <v>22</v>
      </c>
      <c r="B9" s="6" t="s">
        <v>37</v>
      </c>
      <c r="C9" s="7">
        <v>12238</v>
      </c>
      <c r="D9" s="2">
        <f>F9/E9</f>
        <v>13.75</v>
      </c>
      <c r="E9" s="2">
        <v>8</v>
      </c>
      <c r="F9" s="2">
        <v>110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5.2</v>
      </c>
      <c r="M9" s="2">
        <v>29</v>
      </c>
      <c r="N9" s="2">
        <v>0</v>
      </c>
      <c r="O9" s="2">
        <v>28</v>
      </c>
      <c r="P9" s="2">
        <v>28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0.4</v>
      </c>
      <c r="W9" s="2">
        <v>8.6</v>
      </c>
      <c r="X9" s="2">
        <v>0</v>
      </c>
      <c r="Y9" s="2">
        <v>0</v>
      </c>
      <c r="Z9" s="2">
        <v>0.3</v>
      </c>
      <c r="AA9" s="2" t="s">
        <v>81</v>
      </c>
    </row>
    <row r="10" spans="1:27" ht="15.75" thickBot="1" x14ac:dyDescent="0.3">
      <c r="A10" s="5" t="s">
        <v>23</v>
      </c>
      <c r="B10" s="6" t="s">
        <v>37</v>
      </c>
      <c r="C10" s="7">
        <v>12239</v>
      </c>
      <c r="D10" s="2">
        <f>F10/E10</f>
        <v>13.75</v>
      </c>
      <c r="E10" s="2">
        <v>8</v>
      </c>
      <c r="F10" s="2">
        <v>110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5.2</v>
      </c>
      <c r="M10" s="2">
        <v>29</v>
      </c>
      <c r="N10" s="2">
        <v>0</v>
      </c>
      <c r="O10" s="2">
        <v>28</v>
      </c>
      <c r="P10" s="2">
        <v>28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0.4</v>
      </c>
      <c r="W10" s="2">
        <v>8.6</v>
      </c>
      <c r="X10" s="2">
        <v>0</v>
      </c>
      <c r="Y10" s="2">
        <v>0</v>
      </c>
      <c r="Z10" s="2">
        <v>0.3</v>
      </c>
      <c r="AA10" s="2" t="s">
        <v>81</v>
      </c>
    </row>
    <row r="11" spans="1:27" ht="15.75" thickBot="1" x14ac:dyDescent="0.3">
      <c r="A11" s="5" t="s">
        <v>24</v>
      </c>
      <c r="B11" s="6" t="s">
        <v>37</v>
      </c>
      <c r="C11" s="7">
        <v>12240</v>
      </c>
      <c r="D11" s="2">
        <f>F11/E11</f>
        <v>13.75</v>
      </c>
      <c r="E11" s="2">
        <v>8</v>
      </c>
      <c r="F11" s="2">
        <v>110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5.2</v>
      </c>
      <c r="M11" s="2">
        <v>29</v>
      </c>
      <c r="N11" s="2">
        <v>0</v>
      </c>
      <c r="O11" s="2">
        <v>28</v>
      </c>
      <c r="P11" s="2">
        <v>28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0.4</v>
      </c>
      <c r="W11" s="2">
        <v>8.6</v>
      </c>
      <c r="X11" s="2">
        <v>0</v>
      </c>
      <c r="Y11" s="2">
        <v>0</v>
      </c>
      <c r="Z11" s="2">
        <v>0.3</v>
      </c>
      <c r="AA11" s="2" t="s">
        <v>81</v>
      </c>
    </row>
    <row r="12" spans="1:27" ht="15.75" thickBot="1" x14ac:dyDescent="0.3">
      <c r="A12" s="5" t="s">
        <v>25</v>
      </c>
      <c r="B12" s="6" t="s">
        <v>37</v>
      </c>
      <c r="C12" s="8">
        <v>12245</v>
      </c>
      <c r="D12" s="2">
        <f>F12/E12</f>
        <v>13.75</v>
      </c>
      <c r="E12" s="2">
        <v>8</v>
      </c>
      <c r="F12" s="2">
        <v>110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5.2</v>
      </c>
      <c r="M12" s="2">
        <v>29</v>
      </c>
      <c r="N12" s="2">
        <v>0</v>
      </c>
      <c r="O12" s="2">
        <v>28</v>
      </c>
      <c r="P12" s="2">
        <v>28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0.4</v>
      </c>
      <c r="W12" s="2">
        <v>8.6</v>
      </c>
      <c r="X12" s="2">
        <v>0</v>
      </c>
      <c r="Y12" s="2">
        <v>0</v>
      </c>
      <c r="Z12" s="2">
        <v>0.3</v>
      </c>
      <c r="AA12" s="2" t="s">
        <v>81</v>
      </c>
    </row>
    <row r="13" spans="1:27" ht="15.75" thickBot="1" x14ac:dyDescent="0.3">
      <c r="A13" s="5" t="s">
        <v>19</v>
      </c>
      <c r="B13" s="6" t="s">
        <v>38</v>
      </c>
      <c r="C13" s="7">
        <v>12249</v>
      </c>
      <c r="D13" s="2">
        <f>F13/E13</f>
        <v>13.75</v>
      </c>
      <c r="E13" s="2">
        <v>8</v>
      </c>
      <c r="F13" s="2">
        <v>110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5.2</v>
      </c>
      <c r="M13" s="2">
        <v>29</v>
      </c>
      <c r="N13" s="2">
        <v>0</v>
      </c>
      <c r="O13" s="2">
        <v>28</v>
      </c>
      <c r="P13" s="2">
        <v>28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0.4</v>
      </c>
      <c r="W13" s="2">
        <v>8.6</v>
      </c>
      <c r="X13" s="2">
        <v>0</v>
      </c>
      <c r="Y13" s="2">
        <v>0</v>
      </c>
      <c r="Z13" s="2">
        <v>0.3</v>
      </c>
      <c r="AA13" s="4">
        <v>41214</v>
      </c>
    </row>
    <row r="14" spans="1:27" ht="15.75" thickBot="1" x14ac:dyDescent="0.3">
      <c r="A14" s="5" t="s">
        <v>21</v>
      </c>
      <c r="B14" s="6" t="s">
        <v>38</v>
      </c>
      <c r="C14" s="7">
        <v>12251</v>
      </c>
      <c r="D14" s="2">
        <f>F14/E14</f>
        <v>13.75</v>
      </c>
      <c r="E14" s="2">
        <v>8</v>
      </c>
      <c r="F14" s="2">
        <v>110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5.2</v>
      </c>
      <c r="M14" s="2">
        <v>29</v>
      </c>
      <c r="N14" s="2">
        <v>0</v>
      </c>
      <c r="O14" s="2">
        <v>28</v>
      </c>
      <c r="P14" s="2">
        <v>28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0.4</v>
      </c>
      <c r="W14" s="2">
        <v>8.6</v>
      </c>
      <c r="X14" s="2">
        <v>0</v>
      </c>
      <c r="Y14" s="2">
        <v>0</v>
      </c>
      <c r="Z14" s="2">
        <v>0.3</v>
      </c>
      <c r="AA14" s="4">
        <v>41214</v>
      </c>
    </row>
    <row r="15" spans="1:27" ht="15.75" thickBot="1" x14ac:dyDescent="0.3">
      <c r="A15" s="14" t="s">
        <v>39</v>
      </c>
      <c r="B15" s="6" t="s">
        <v>37</v>
      </c>
      <c r="C15" s="7">
        <v>12332</v>
      </c>
      <c r="D15" s="2">
        <f>F15/E15</f>
        <v>13.75</v>
      </c>
      <c r="E15" s="2">
        <v>8</v>
      </c>
      <c r="F15" s="2">
        <v>110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35</v>
      </c>
      <c r="M15" s="2">
        <v>30</v>
      </c>
      <c r="N15" s="2">
        <v>0</v>
      </c>
      <c r="O15" s="2">
        <v>29</v>
      </c>
      <c r="P15" s="2">
        <v>29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4">
        <v>41214</v>
      </c>
    </row>
    <row r="16" spans="1:27" ht="15.75" thickBot="1" x14ac:dyDescent="0.3">
      <c r="A16" s="14" t="s">
        <v>39</v>
      </c>
      <c r="B16" s="6" t="s">
        <v>38</v>
      </c>
      <c r="C16" s="12">
        <v>12336</v>
      </c>
      <c r="D16" s="2">
        <f>F16/E16</f>
        <v>13.75</v>
      </c>
      <c r="E16" s="2">
        <v>8</v>
      </c>
      <c r="F16" s="2">
        <v>110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35</v>
      </c>
      <c r="M16" s="2">
        <v>30</v>
      </c>
      <c r="N16" s="2">
        <v>0</v>
      </c>
      <c r="O16" s="2">
        <v>29</v>
      </c>
      <c r="P16" s="2">
        <v>29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4">
        <v>41214</v>
      </c>
    </row>
    <row r="17" spans="1:27" ht="15.75" thickBot="1" x14ac:dyDescent="0.3">
      <c r="A17" s="9" t="s">
        <v>26</v>
      </c>
      <c r="B17" s="6" t="s">
        <v>37</v>
      </c>
      <c r="C17" s="7">
        <v>12399</v>
      </c>
      <c r="D17" s="2">
        <f>F17/E17</f>
        <v>13.75</v>
      </c>
      <c r="E17" s="2">
        <v>8</v>
      </c>
      <c r="F17" s="2">
        <v>110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5.2</v>
      </c>
      <c r="M17" s="2">
        <v>29</v>
      </c>
      <c r="N17" s="2">
        <v>0</v>
      </c>
      <c r="O17" s="2">
        <v>28</v>
      </c>
      <c r="P17" s="2">
        <v>28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0.4</v>
      </c>
      <c r="W17" s="2">
        <v>8.6</v>
      </c>
      <c r="X17" s="2">
        <v>0</v>
      </c>
      <c r="Y17" s="2">
        <v>0</v>
      </c>
      <c r="Z17" s="2">
        <v>0.3</v>
      </c>
      <c r="AA17" s="2" t="s">
        <v>81</v>
      </c>
    </row>
    <row r="18" spans="1:27" ht="15.75" thickBot="1" x14ac:dyDescent="0.3">
      <c r="A18" s="31" t="s">
        <v>40</v>
      </c>
      <c r="B18" s="6" t="s">
        <v>37</v>
      </c>
      <c r="C18" s="13">
        <v>12610</v>
      </c>
      <c r="D18" s="2">
        <f>F18/E18</f>
        <v>13.75</v>
      </c>
      <c r="E18" s="2">
        <v>8</v>
      </c>
      <c r="F18" s="2">
        <v>110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35</v>
      </c>
      <c r="M18" s="2">
        <v>30</v>
      </c>
      <c r="N18" s="2">
        <v>0</v>
      </c>
      <c r="O18" s="2">
        <v>29</v>
      </c>
      <c r="P18" s="2">
        <v>29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4">
        <v>41214</v>
      </c>
    </row>
    <row r="19" spans="1:27" ht="15.75" thickBot="1" x14ac:dyDescent="0.3">
      <c r="A19" s="10" t="s">
        <v>27</v>
      </c>
      <c r="B19" s="6" t="s">
        <v>37</v>
      </c>
      <c r="C19" s="11">
        <v>12852</v>
      </c>
      <c r="D19" s="2">
        <f>F19/E19</f>
        <v>15</v>
      </c>
      <c r="E19" s="2">
        <v>8</v>
      </c>
      <c r="F19" s="2">
        <v>120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4.5999999999999996</v>
      </c>
      <c r="M19" s="2">
        <v>29</v>
      </c>
      <c r="N19" s="2">
        <v>0</v>
      </c>
      <c r="O19" s="2">
        <v>28</v>
      </c>
      <c r="P19" s="2">
        <v>28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0.3</v>
      </c>
      <c r="W19" s="2">
        <v>8</v>
      </c>
      <c r="X19" s="2">
        <v>0</v>
      </c>
      <c r="Y19" s="2">
        <v>0</v>
      </c>
      <c r="Z19" s="2">
        <v>0.3</v>
      </c>
      <c r="AA19" s="4">
        <v>42804</v>
      </c>
    </row>
    <row r="20" spans="1:27" ht="15.75" thickBot="1" x14ac:dyDescent="0.3">
      <c r="A20" s="10" t="s">
        <v>28</v>
      </c>
      <c r="B20" s="6" t="s">
        <v>37</v>
      </c>
      <c r="C20" s="11">
        <v>12910</v>
      </c>
      <c r="D20" s="2">
        <f>F20/E20</f>
        <v>15</v>
      </c>
      <c r="E20" s="2">
        <v>8</v>
      </c>
      <c r="F20" s="2">
        <v>120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6</v>
      </c>
      <c r="M20" s="2">
        <v>29</v>
      </c>
      <c r="N20" s="2">
        <v>0</v>
      </c>
      <c r="O20" s="2">
        <v>28</v>
      </c>
      <c r="P20" s="2">
        <v>28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0.3</v>
      </c>
      <c r="W20" s="2">
        <v>7.9</v>
      </c>
      <c r="X20" s="2">
        <v>0</v>
      </c>
      <c r="Y20" s="2">
        <v>0</v>
      </c>
      <c r="Z20" s="2">
        <v>0.3</v>
      </c>
      <c r="AA20" s="4">
        <v>42804</v>
      </c>
    </row>
    <row r="21" spans="1:27" ht="15.75" thickBot="1" x14ac:dyDescent="0.3">
      <c r="A21" s="10" t="s">
        <v>29</v>
      </c>
      <c r="B21" s="6" t="s">
        <v>37</v>
      </c>
      <c r="C21" s="11">
        <v>12912</v>
      </c>
      <c r="D21" s="2">
        <f>F21/E21</f>
        <v>13.75</v>
      </c>
      <c r="E21" s="2">
        <v>8</v>
      </c>
      <c r="F21" s="2">
        <v>110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5.2</v>
      </c>
      <c r="M21" s="2">
        <v>29</v>
      </c>
      <c r="N21" s="2">
        <v>0</v>
      </c>
      <c r="O21" s="2">
        <v>28</v>
      </c>
      <c r="P21" s="2">
        <v>28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0.4</v>
      </c>
      <c r="W21" s="2">
        <v>8.6</v>
      </c>
      <c r="X21" s="2">
        <v>0</v>
      </c>
      <c r="Y21" s="2">
        <v>0</v>
      </c>
      <c r="Z21" s="2">
        <v>0.3</v>
      </c>
      <c r="AA21" s="4">
        <v>42804</v>
      </c>
    </row>
    <row r="22" spans="1:27" ht="15.75" thickBot="1" x14ac:dyDescent="0.3">
      <c r="A22" s="10" t="s">
        <v>30</v>
      </c>
      <c r="B22" s="6" t="s">
        <v>37</v>
      </c>
      <c r="C22" s="11">
        <v>12914</v>
      </c>
      <c r="D22" s="2">
        <f>F22/E22</f>
        <v>17.5</v>
      </c>
      <c r="E22" s="2">
        <v>8</v>
      </c>
      <c r="F22" s="2">
        <v>140</v>
      </c>
      <c r="G22" s="2">
        <v>0</v>
      </c>
      <c r="H22" s="2">
        <v>0.7</v>
      </c>
      <c r="I22" s="2">
        <v>0.1</v>
      </c>
      <c r="J22" s="2">
        <v>0</v>
      </c>
      <c r="K22" s="2">
        <v>0</v>
      </c>
      <c r="L22" s="2">
        <v>6</v>
      </c>
      <c r="M22" s="2">
        <v>35</v>
      </c>
      <c r="N22" s="2">
        <v>0</v>
      </c>
      <c r="O22" s="2">
        <v>34</v>
      </c>
      <c r="P22" s="2">
        <v>34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12.3</v>
      </c>
      <c r="X22" s="2">
        <v>0</v>
      </c>
      <c r="Y22" s="2">
        <v>0</v>
      </c>
      <c r="Z22" s="2">
        <v>0.4</v>
      </c>
      <c r="AA22" s="4">
        <v>42804</v>
      </c>
    </row>
    <row r="23" spans="1:27" ht="15.75" thickBot="1" x14ac:dyDescent="0.3">
      <c r="A23" s="32" t="s">
        <v>51</v>
      </c>
      <c r="B23" s="22" t="s">
        <v>61</v>
      </c>
      <c r="C23" s="22">
        <v>13100</v>
      </c>
      <c r="D23" s="2">
        <f>F23/E23</f>
        <v>15</v>
      </c>
      <c r="E23" s="2">
        <v>8</v>
      </c>
      <c r="F23" s="2">
        <v>120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10</v>
      </c>
      <c r="M23" s="2">
        <v>29</v>
      </c>
      <c r="O23" s="2">
        <v>28</v>
      </c>
      <c r="P23" s="2">
        <v>28</v>
      </c>
      <c r="R23" s="2">
        <v>0</v>
      </c>
      <c r="S23" s="2">
        <v>0</v>
      </c>
      <c r="T23" s="2">
        <v>0</v>
      </c>
      <c r="V23" s="2">
        <v>0</v>
      </c>
      <c r="Y23" s="2">
        <v>0</v>
      </c>
      <c r="AA23" s="4">
        <v>42044</v>
      </c>
    </row>
    <row r="24" spans="1:27" ht="15.75" thickBot="1" x14ac:dyDescent="0.3">
      <c r="A24" s="32" t="s">
        <v>52</v>
      </c>
      <c r="B24" s="22" t="s">
        <v>62</v>
      </c>
      <c r="C24" s="22">
        <v>13102</v>
      </c>
      <c r="D24" s="2">
        <f>F24/E24</f>
        <v>15</v>
      </c>
      <c r="E24" s="2">
        <v>8</v>
      </c>
      <c r="F24" s="2">
        <v>120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10</v>
      </c>
      <c r="M24" s="2">
        <v>29</v>
      </c>
      <c r="O24" s="2">
        <v>28</v>
      </c>
      <c r="P24" s="2">
        <v>28</v>
      </c>
      <c r="R24" s="2">
        <v>0</v>
      </c>
      <c r="S24" s="2">
        <v>0</v>
      </c>
      <c r="T24" s="2">
        <v>0</v>
      </c>
      <c r="V24" s="2">
        <v>0</v>
      </c>
      <c r="Y24" s="2">
        <v>0</v>
      </c>
      <c r="AA24" s="4">
        <v>42044</v>
      </c>
    </row>
    <row r="25" spans="1:27" ht="15.75" thickBot="1" x14ac:dyDescent="0.3">
      <c r="A25" s="32" t="s">
        <v>53</v>
      </c>
      <c r="B25" s="22" t="s">
        <v>62</v>
      </c>
      <c r="C25" s="22">
        <v>13104</v>
      </c>
      <c r="D25" s="2">
        <f>F25/E25</f>
        <v>17.5</v>
      </c>
      <c r="E25" s="2">
        <v>8</v>
      </c>
      <c r="F25" s="2">
        <v>140</v>
      </c>
      <c r="H25" s="2">
        <v>0.5</v>
      </c>
      <c r="I25" s="2">
        <v>0.5</v>
      </c>
      <c r="L25" s="2">
        <v>75</v>
      </c>
      <c r="M25" s="2">
        <v>33</v>
      </c>
      <c r="O25" s="2">
        <v>31</v>
      </c>
      <c r="P25" s="2">
        <v>31</v>
      </c>
      <c r="R25" s="2">
        <v>0</v>
      </c>
      <c r="S25" s="2">
        <v>0</v>
      </c>
      <c r="T25" s="2">
        <v>420</v>
      </c>
      <c r="V25" s="2">
        <v>0</v>
      </c>
      <c r="Y25" s="2">
        <v>0</v>
      </c>
      <c r="AA25" s="4">
        <v>42044</v>
      </c>
    </row>
    <row r="26" spans="1:27" ht="15.75" thickBot="1" x14ac:dyDescent="0.3">
      <c r="A26" s="21" t="s">
        <v>54</v>
      </c>
      <c r="B26" s="22" t="s">
        <v>62</v>
      </c>
      <c r="C26" s="22">
        <v>13110</v>
      </c>
      <c r="D26" s="2">
        <f>F26/E26</f>
        <v>17.5</v>
      </c>
      <c r="E26" s="2">
        <v>8</v>
      </c>
      <c r="F26" s="2">
        <v>140</v>
      </c>
      <c r="H26" s="2">
        <v>0</v>
      </c>
      <c r="I26" s="2">
        <v>0</v>
      </c>
      <c r="L26" s="2">
        <v>65</v>
      </c>
      <c r="M26" s="2">
        <v>35</v>
      </c>
      <c r="O26" s="2">
        <v>33</v>
      </c>
      <c r="P26" s="2">
        <v>33</v>
      </c>
      <c r="R26" s="2">
        <v>0</v>
      </c>
      <c r="S26" s="2">
        <v>0</v>
      </c>
      <c r="T26" s="2">
        <v>280</v>
      </c>
      <c r="V26" s="2">
        <v>2</v>
      </c>
      <c r="Y26" s="2">
        <v>0</v>
      </c>
      <c r="AA26" s="4">
        <v>42044</v>
      </c>
    </row>
    <row r="27" spans="1:27" ht="15.75" thickBot="1" x14ac:dyDescent="0.3">
      <c r="A27" s="21" t="s">
        <v>55</v>
      </c>
      <c r="B27" s="22" t="s">
        <v>62</v>
      </c>
      <c r="C27" s="22">
        <v>13112</v>
      </c>
      <c r="D27" s="2">
        <f>F27/E27</f>
        <v>17.5</v>
      </c>
      <c r="E27" s="2">
        <v>8</v>
      </c>
      <c r="F27" s="2">
        <v>140</v>
      </c>
      <c r="G27" s="2">
        <v>5</v>
      </c>
      <c r="H27" s="2">
        <v>0.5</v>
      </c>
      <c r="I27" s="2">
        <v>0.5</v>
      </c>
      <c r="K27" s="2">
        <v>0</v>
      </c>
      <c r="L27" s="2">
        <v>75</v>
      </c>
      <c r="M27" s="2">
        <v>33</v>
      </c>
      <c r="O27" s="2">
        <v>31</v>
      </c>
      <c r="P27" s="2">
        <v>31</v>
      </c>
      <c r="R27" s="2">
        <v>0</v>
      </c>
      <c r="S27" s="2">
        <v>0</v>
      </c>
      <c r="T27" s="2">
        <v>420</v>
      </c>
      <c r="V27" s="2">
        <v>0</v>
      </c>
      <c r="Y27" s="2">
        <v>0</v>
      </c>
      <c r="AA27" s="4">
        <v>42044</v>
      </c>
    </row>
    <row r="28" spans="1:27" ht="15.75" thickBot="1" x14ac:dyDescent="0.3">
      <c r="A28" s="21" t="s">
        <v>56</v>
      </c>
      <c r="B28" s="22" t="s">
        <v>62</v>
      </c>
      <c r="C28" s="22">
        <v>13130</v>
      </c>
      <c r="D28" s="2">
        <f>F28/E28</f>
        <v>15</v>
      </c>
      <c r="E28" s="2">
        <v>8</v>
      </c>
      <c r="F28" s="2">
        <v>120</v>
      </c>
      <c r="G28" s="2">
        <v>0</v>
      </c>
      <c r="H28" s="2">
        <v>0</v>
      </c>
      <c r="I28" s="2">
        <v>0</v>
      </c>
      <c r="K28" s="2">
        <v>0</v>
      </c>
      <c r="L28" s="2">
        <v>5</v>
      </c>
      <c r="M28" s="2">
        <v>30</v>
      </c>
      <c r="O28" s="2">
        <v>28</v>
      </c>
      <c r="P28" s="2">
        <v>28</v>
      </c>
      <c r="R28" s="2">
        <v>0</v>
      </c>
      <c r="S28" s="2">
        <v>0</v>
      </c>
      <c r="T28" s="2">
        <v>0</v>
      </c>
      <c r="V28" s="2">
        <v>0</v>
      </c>
      <c r="Y28" s="2">
        <v>0</v>
      </c>
      <c r="AA28" s="4">
        <v>42044</v>
      </c>
    </row>
    <row r="29" spans="1:27" ht="15.75" thickBot="1" x14ac:dyDescent="0.3">
      <c r="A29" s="21" t="s">
        <v>57</v>
      </c>
      <c r="B29" s="22" t="s">
        <v>62</v>
      </c>
      <c r="C29" s="22">
        <v>13131</v>
      </c>
      <c r="D29" s="2">
        <f>F29/E29</f>
        <v>12.5</v>
      </c>
      <c r="E29" s="2">
        <v>8</v>
      </c>
      <c r="F29" s="2">
        <v>100</v>
      </c>
      <c r="G29" s="2">
        <v>0</v>
      </c>
      <c r="H29" s="2">
        <v>0</v>
      </c>
      <c r="I29" s="2">
        <v>0</v>
      </c>
      <c r="K29" s="2">
        <v>0</v>
      </c>
      <c r="L29" s="2">
        <v>20</v>
      </c>
      <c r="M29" s="2">
        <v>25</v>
      </c>
      <c r="N29" s="2">
        <v>1</v>
      </c>
      <c r="O29" s="2">
        <v>24</v>
      </c>
      <c r="P29" s="2">
        <v>24</v>
      </c>
      <c r="R29" s="2">
        <v>0</v>
      </c>
      <c r="S29" s="2">
        <v>0</v>
      </c>
      <c r="T29" s="2">
        <v>10</v>
      </c>
      <c r="V29" s="2">
        <v>0</v>
      </c>
      <c r="Y29" s="2">
        <v>0</v>
      </c>
      <c r="AA29" s="4">
        <v>42044</v>
      </c>
    </row>
    <row r="30" spans="1:27" ht="15.75" thickBot="1" x14ac:dyDescent="0.3">
      <c r="A30" s="21" t="s">
        <v>58</v>
      </c>
      <c r="B30" s="22" t="s">
        <v>62</v>
      </c>
      <c r="C30" s="22">
        <v>13132</v>
      </c>
      <c r="D30" s="2">
        <f>F30/E30</f>
        <v>17.5</v>
      </c>
      <c r="E30" s="2">
        <v>8</v>
      </c>
      <c r="F30" s="2">
        <v>140</v>
      </c>
      <c r="G30" s="2">
        <v>15</v>
      </c>
      <c r="H30" s="2">
        <v>2</v>
      </c>
      <c r="I30" s="2">
        <v>1.5</v>
      </c>
      <c r="K30" s="2">
        <v>0</v>
      </c>
      <c r="L30" s="2">
        <v>30</v>
      </c>
      <c r="M30" s="2">
        <v>32</v>
      </c>
      <c r="O30" s="2">
        <v>31</v>
      </c>
      <c r="P30" s="2">
        <v>31</v>
      </c>
      <c r="R30" s="2">
        <v>0</v>
      </c>
      <c r="S30" s="2">
        <v>0</v>
      </c>
      <c r="T30" s="2">
        <v>15</v>
      </c>
      <c r="V30" s="2">
        <v>0</v>
      </c>
      <c r="Y30" s="2">
        <v>0</v>
      </c>
      <c r="AA30" s="4">
        <v>42044</v>
      </c>
    </row>
    <row r="31" spans="1:27" ht="15.75" thickBot="1" x14ac:dyDescent="0.3">
      <c r="A31" s="21" t="s">
        <v>59</v>
      </c>
      <c r="B31" s="22" t="s">
        <v>62</v>
      </c>
      <c r="C31" s="22">
        <v>13134</v>
      </c>
      <c r="D31" s="2">
        <f>F31/E31</f>
        <v>15</v>
      </c>
      <c r="E31" s="2">
        <v>8</v>
      </c>
      <c r="F31" s="2">
        <v>120</v>
      </c>
      <c r="G31" s="2">
        <v>0</v>
      </c>
      <c r="H31" s="2">
        <v>0</v>
      </c>
      <c r="I31" s="2">
        <v>0</v>
      </c>
      <c r="K31" s="2">
        <v>0</v>
      </c>
      <c r="L31" s="2">
        <v>5</v>
      </c>
      <c r="M31" s="2">
        <v>31</v>
      </c>
      <c r="O31" s="2">
        <v>28</v>
      </c>
      <c r="P31" s="2">
        <v>28</v>
      </c>
      <c r="R31" s="2">
        <v>0</v>
      </c>
      <c r="S31" s="2">
        <v>0</v>
      </c>
      <c r="T31" s="2">
        <v>2</v>
      </c>
      <c r="V31" s="2">
        <v>0</v>
      </c>
      <c r="Y31" s="2">
        <v>0</v>
      </c>
      <c r="AA31" s="4">
        <v>42044</v>
      </c>
    </row>
    <row r="32" spans="1:27" ht="15.75" thickBot="1" x14ac:dyDescent="0.3">
      <c r="A32" s="21" t="s">
        <v>60</v>
      </c>
      <c r="B32" s="22" t="s">
        <v>62</v>
      </c>
      <c r="C32" s="22">
        <v>13136</v>
      </c>
      <c r="D32" s="2">
        <f>F32/E32</f>
        <v>16.25</v>
      </c>
      <c r="E32" s="2">
        <v>8</v>
      </c>
      <c r="F32" s="2">
        <v>130</v>
      </c>
      <c r="G32" s="2">
        <v>5</v>
      </c>
      <c r="H32" s="2">
        <v>1</v>
      </c>
      <c r="I32" s="2">
        <v>1</v>
      </c>
      <c r="K32" s="2">
        <v>0</v>
      </c>
      <c r="L32" s="2">
        <v>35</v>
      </c>
      <c r="M32" s="2">
        <v>31</v>
      </c>
      <c r="O32" s="2">
        <v>28</v>
      </c>
      <c r="P32" s="2">
        <v>28</v>
      </c>
      <c r="R32" s="2">
        <v>0</v>
      </c>
      <c r="S32" s="2">
        <v>0</v>
      </c>
      <c r="T32" s="2">
        <v>110</v>
      </c>
      <c r="V32" s="2">
        <v>0</v>
      </c>
      <c r="Y32" s="2">
        <v>0</v>
      </c>
      <c r="AA32" s="4">
        <v>42044</v>
      </c>
    </row>
    <row r="33" spans="1:27" ht="15.75" thickBot="1" x14ac:dyDescent="0.3">
      <c r="A33" s="24" t="s">
        <v>71</v>
      </c>
      <c r="B33" s="25" t="s">
        <v>70</v>
      </c>
      <c r="C33" s="26">
        <v>322230</v>
      </c>
      <c r="D33" s="2">
        <f>F33/E33</f>
        <v>18.75</v>
      </c>
      <c r="E33" s="33">
        <f>16/2</f>
        <v>8</v>
      </c>
      <c r="F33" s="2">
        <f>300/2</f>
        <v>150</v>
      </c>
      <c r="G33" s="2">
        <f>90/2</f>
        <v>45</v>
      </c>
      <c r="H33" s="2">
        <f>10/2</f>
        <v>5</v>
      </c>
      <c r="I33" s="2">
        <f>1.5/2</f>
        <v>0.75</v>
      </c>
      <c r="J33" s="2">
        <v>0</v>
      </c>
      <c r="K33" s="2">
        <v>0</v>
      </c>
      <c r="L33" s="2">
        <f>340/2</f>
        <v>170</v>
      </c>
      <c r="M33" s="2">
        <f>38/2</f>
        <v>19</v>
      </c>
      <c r="N33" s="2">
        <v>0</v>
      </c>
      <c r="O33" s="2">
        <f>30/2</f>
        <v>15</v>
      </c>
      <c r="R33" s="2">
        <f>1/2</f>
        <v>0.5</v>
      </c>
      <c r="AA33" s="4">
        <v>42118</v>
      </c>
    </row>
    <row r="34" spans="1:27" ht="15.75" thickBot="1" x14ac:dyDescent="0.3">
      <c r="A34" s="24" t="s">
        <v>72</v>
      </c>
      <c r="B34" s="25" t="s">
        <v>70</v>
      </c>
      <c r="C34" s="26">
        <v>322231</v>
      </c>
      <c r="D34" s="2">
        <f>F34/E34</f>
        <v>18.75</v>
      </c>
      <c r="E34" s="33">
        <f>16/2</f>
        <v>8</v>
      </c>
      <c r="F34" s="2">
        <f>300/2</f>
        <v>150</v>
      </c>
      <c r="G34" s="2">
        <f>90/2</f>
        <v>45</v>
      </c>
      <c r="H34" s="2">
        <f>10/2</f>
        <v>5</v>
      </c>
      <c r="I34" s="2">
        <f>1.5/2</f>
        <v>0.75</v>
      </c>
      <c r="J34" s="2">
        <v>0</v>
      </c>
      <c r="K34" s="2">
        <v>0</v>
      </c>
      <c r="L34" s="2">
        <f>340/2</f>
        <v>170</v>
      </c>
      <c r="M34" s="2">
        <f>38/2</f>
        <v>19</v>
      </c>
      <c r="N34" s="2">
        <v>0</v>
      </c>
      <c r="O34" s="2">
        <f>30/2</f>
        <v>15</v>
      </c>
      <c r="R34" s="2">
        <f>1/2</f>
        <v>0.5</v>
      </c>
      <c r="AA34" s="4">
        <v>42118</v>
      </c>
    </row>
    <row r="35" spans="1:27" ht="15.75" thickBot="1" x14ac:dyDescent="0.3">
      <c r="A35" s="5" t="s">
        <v>31</v>
      </c>
      <c r="B35" s="6" t="s">
        <v>37</v>
      </c>
      <c r="C35" s="7">
        <v>11000009</v>
      </c>
      <c r="D35" s="2">
        <f>F35/E35</f>
        <v>13.75</v>
      </c>
      <c r="E35" s="2">
        <v>8</v>
      </c>
      <c r="F35" s="2">
        <v>110</v>
      </c>
      <c r="H35" s="2">
        <v>0</v>
      </c>
      <c r="I35" s="2">
        <v>0</v>
      </c>
      <c r="J35" s="2">
        <v>0</v>
      </c>
      <c r="K35" s="2">
        <v>0</v>
      </c>
      <c r="L35" s="2">
        <v>5</v>
      </c>
      <c r="M35" s="2">
        <v>29</v>
      </c>
      <c r="N35" s="2">
        <v>0</v>
      </c>
      <c r="O35" s="2">
        <v>28</v>
      </c>
      <c r="P35" s="2">
        <v>28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</v>
      </c>
      <c r="X35" s="2">
        <v>0</v>
      </c>
      <c r="Y35" s="2">
        <v>0</v>
      </c>
      <c r="Z35" s="2">
        <v>0.3</v>
      </c>
      <c r="AA35" s="4">
        <v>42804</v>
      </c>
    </row>
    <row r="36" spans="1:27" ht="15.75" thickBot="1" x14ac:dyDescent="0.3">
      <c r="A36" s="14" t="s">
        <v>43</v>
      </c>
      <c r="B36" s="6" t="s">
        <v>44</v>
      </c>
      <c r="C36" s="6">
        <v>11000012</v>
      </c>
      <c r="D36" s="2">
        <f>F36/E36</f>
        <v>15</v>
      </c>
      <c r="E36" s="2">
        <v>8</v>
      </c>
      <c r="F36" s="2">
        <v>120</v>
      </c>
      <c r="H36" s="2">
        <v>0.5</v>
      </c>
      <c r="I36" s="2">
        <v>0.5</v>
      </c>
      <c r="J36" s="2">
        <v>0</v>
      </c>
      <c r="K36" s="2">
        <v>0</v>
      </c>
      <c r="L36" s="2">
        <v>60</v>
      </c>
      <c r="M36" s="2">
        <v>28</v>
      </c>
      <c r="N36" s="2">
        <v>0</v>
      </c>
      <c r="O36" s="2">
        <v>26</v>
      </c>
      <c r="P36" s="2">
        <v>26</v>
      </c>
      <c r="R36" s="2">
        <v>0</v>
      </c>
      <c r="S36" s="2">
        <v>0</v>
      </c>
      <c r="T36" s="2">
        <v>0</v>
      </c>
      <c r="U36" s="2">
        <v>0</v>
      </c>
      <c r="V36" s="2">
        <v>0.8</v>
      </c>
      <c r="W36" s="2">
        <v>19.5</v>
      </c>
      <c r="Y36" s="2">
        <v>0</v>
      </c>
      <c r="Z36" s="2">
        <v>0.6</v>
      </c>
      <c r="AA36" s="4">
        <v>42627</v>
      </c>
    </row>
    <row r="37" spans="1:27" ht="15.75" thickBot="1" x14ac:dyDescent="0.3">
      <c r="A37" s="5" t="s">
        <v>32</v>
      </c>
      <c r="B37" s="6" t="s">
        <v>37</v>
      </c>
      <c r="C37" s="8">
        <v>11000140</v>
      </c>
      <c r="D37" s="2">
        <f>F37/E37</f>
        <v>13.75</v>
      </c>
      <c r="E37" s="2">
        <v>8</v>
      </c>
      <c r="F37" s="2">
        <v>110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5.2</v>
      </c>
      <c r="M37" s="2">
        <v>29</v>
      </c>
      <c r="N37" s="2">
        <v>0</v>
      </c>
      <c r="O37" s="2">
        <v>28</v>
      </c>
      <c r="P37" s="2">
        <v>28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0.4</v>
      </c>
      <c r="W37" s="2">
        <v>8.6</v>
      </c>
      <c r="X37" s="2">
        <v>0</v>
      </c>
      <c r="Y37" s="2">
        <v>0</v>
      </c>
      <c r="Z37" s="2">
        <v>0.3</v>
      </c>
      <c r="AA37" s="4">
        <v>42804</v>
      </c>
    </row>
    <row r="38" spans="1:27" ht="15.75" thickBot="1" x14ac:dyDescent="0.3">
      <c r="A38" s="10" t="s">
        <v>33</v>
      </c>
      <c r="B38" s="6" t="s">
        <v>37</v>
      </c>
      <c r="C38" s="11">
        <v>11000672</v>
      </c>
      <c r="D38" s="2">
        <f>F38/E38</f>
        <v>13.75</v>
      </c>
      <c r="E38" s="2">
        <v>8</v>
      </c>
      <c r="F38" s="2">
        <v>110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5.8</v>
      </c>
      <c r="M38" s="2">
        <v>29</v>
      </c>
      <c r="N38" s="2">
        <v>0</v>
      </c>
      <c r="O38" s="2">
        <v>28</v>
      </c>
      <c r="P38" s="2">
        <v>28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0.4</v>
      </c>
      <c r="W38" s="2">
        <v>7.9</v>
      </c>
      <c r="X38" s="2">
        <v>0</v>
      </c>
      <c r="Y38" s="2">
        <v>0</v>
      </c>
      <c r="Z38" s="2">
        <v>0.3</v>
      </c>
      <c r="AA38" s="4">
        <v>42804</v>
      </c>
    </row>
    <row r="39" spans="1:27" ht="15.75" thickBot="1" x14ac:dyDescent="0.3">
      <c r="A39" s="10" t="s">
        <v>34</v>
      </c>
      <c r="B39" s="6" t="s">
        <v>37</v>
      </c>
      <c r="C39" s="11">
        <v>11000674</v>
      </c>
      <c r="D39" s="2">
        <f>F39/E39</f>
        <v>15</v>
      </c>
      <c r="E39" s="2">
        <v>8</v>
      </c>
      <c r="F39" s="2">
        <v>120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5.0999999999999996</v>
      </c>
      <c r="M39" s="2">
        <v>30</v>
      </c>
      <c r="N39" s="2">
        <v>0</v>
      </c>
      <c r="O39" s="2">
        <v>28</v>
      </c>
      <c r="P39" s="2">
        <v>28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0.3</v>
      </c>
      <c r="W39" s="2">
        <v>10</v>
      </c>
      <c r="X39" s="2">
        <v>0</v>
      </c>
      <c r="Y39" s="2">
        <v>0</v>
      </c>
      <c r="Z39" s="2">
        <v>0.3</v>
      </c>
      <c r="AA39" s="4">
        <v>42804</v>
      </c>
    </row>
    <row r="40" spans="1:27" ht="15.75" thickBot="1" x14ac:dyDescent="0.3">
      <c r="A40" s="10" t="s">
        <v>35</v>
      </c>
      <c r="B40" s="6" t="s">
        <v>37</v>
      </c>
      <c r="C40" s="11">
        <v>11000753</v>
      </c>
      <c r="D40" s="2">
        <f>F40/E40</f>
        <v>15</v>
      </c>
      <c r="E40" s="2">
        <v>8</v>
      </c>
      <c r="F40" s="2">
        <v>120</v>
      </c>
      <c r="H40" s="2">
        <v>0</v>
      </c>
      <c r="I40" s="2">
        <v>0</v>
      </c>
      <c r="J40" s="2">
        <v>0</v>
      </c>
      <c r="K40" s="2">
        <v>0</v>
      </c>
      <c r="L40" s="2">
        <v>4.8</v>
      </c>
      <c r="M40" s="2">
        <v>30</v>
      </c>
      <c r="N40" s="2">
        <v>0</v>
      </c>
      <c r="O40" s="2">
        <v>27</v>
      </c>
      <c r="P40" s="2">
        <v>27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0.3</v>
      </c>
      <c r="W40" s="2">
        <v>6.5</v>
      </c>
      <c r="X40" s="2">
        <v>0</v>
      </c>
      <c r="Y40" s="2">
        <v>0</v>
      </c>
      <c r="Z40" s="2">
        <v>0.3</v>
      </c>
      <c r="AA40" s="4">
        <v>42804</v>
      </c>
    </row>
    <row r="41" spans="1:27" ht="15.75" thickBot="1" x14ac:dyDescent="0.3">
      <c r="A41" s="16" t="s">
        <v>45</v>
      </c>
      <c r="B41" s="6" t="s">
        <v>37</v>
      </c>
      <c r="C41" s="17">
        <v>11000835</v>
      </c>
      <c r="D41" s="2">
        <f>F41/E41</f>
        <v>13.75</v>
      </c>
      <c r="E41" s="2">
        <v>8</v>
      </c>
      <c r="F41" s="2">
        <v>110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15</v>
      </c>
      <c r="M41" s="2">
        <v>29</v>
      </c>
      <c r="N41" s="2">
        <v>1</v>
      </c>
      <c r="O41" s="2">
        <v>26</v>
      </c>
      <c r="P41" s="2">
        <v>26</v>
      </c>
      <c r="Q41" s="2">
        <v>2</v>
      </c>
      <c r="R41" s="2">
        <v>0</v>
      </c>
      <c r="S41" s="2">
        <v>10</v>
      </c>
      <c r="T41" s="2">
        <v>100</v>
      </c>
      <c r="U41" s="2">
        <v>10</v>
      </c>
      <c r="V41" s="2" t="s">
        <v>79</v>
      </c>
      <c r="W41" s="2">
        <v>290</v>
      </c>
      <c r="X41" s="2">
        <v>10</v>
      </c>
      <c r="Y41" s="2">
        <v>0</v>
      </c>
      <c r="Z41" s="2">
        <v>0</v>
      </c>
      <c r="AA41" s="4">
        <v>42283</v>
      </c>
    </row>
    <row r="42" spans="1:27" ht="15.75" thickBot="1" x14ac:dyDescent="0.3">
      <c r="A42" s="16" t="s">
        <v>45</v>
      </c>
      <c r="B42" s="20" t="s">
        <v>38</v>
      </c>
      <c r="C42" s="17">
        <v>11000836</v>
      </c>
      <c r="D42" s="2">
        <f>F42/E42</f>
        <v>13.75</v>
      </c>
      <c r="E42" s="2">
        <v>8</v>
      </c>
      <c r="F42" s="2">
        <v>110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15</v>
      </c>
      <c r="M42" s="2">
        <v>29</v>
      </c>
      <c r="N42" s="2">
        <v>1</v>
      </c>
      <c r="O42" s="2">
        <v>26</v>
      </c>
      <c r="P42" s="2">
        <v>26</v>
      </c>
      <c r="Q42" s="2">
        <v>2</v>
      </c>
      <c r="R42" s="2">
        <v>0</v>
      </c>
      <c r="S42" s="2">
        <v>10</v>
      </c>
      <c r="T42" s="2">
        <v>100</v>
      </c>
      <c r="U42" s="2">
        <v>10</v>
      </c>
      <c r="V42" s="2" t="s">
        <v>79</v>
      </c>
      <c r="W42" s="2">
        <v>290</v>
      </c>
      <c r="X42" s="2">
        <v>10</v>
      </c>
      <c r="Y42" s="2">
        <v>0</v>
      </c>
      <c r="Z42" s="2">
        <v>0</v>
      </c>
      <c r="AA42" s="4">
        <v>42283</v>
      </c>
    </row>
    <row r="43" spans="1:27" ht="15.75" thickBot="1" x14ac:dyDescent="0.3">
      <c r="A43" s="16" t="s">
        <v>46</v>
      </c>
      <c r="B43" s="6" t="s">
        <v>37</v>
      </c>
      <c r="C43" s="17">
        <v>11000837</v>
      </c>
      <c r="D43" s="2">
        <f>F43/E43</f>
        <v>14.125</v>
      </c>
      <c r="E43" s="2">
        <v>8</v>
      </c>
      <c r="F43" s="2">
        <v>113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15</v>
      </c>
      <c r="M43" s="2">
        <v>29</v>
      </c>
      <c r="N43" s="2">
        <v>1</v>
      </c>
      <c r="O43" s="2">
        <v>26</v>
      </c>
      <c r="P43" s="2">
        <v>26</v>
      </c>
      <c r="Q43" s="2">
        <v>1</v>
      </c>
      <c r="R43" s="2">
        <v>0</v>
      </c>
      <c r="S43" s="2">
        <v>10</v>
      </c>
      <c r="T43" s="2">
        <v>100</v>
      </c>
      <c r="U43" s="2">
        <v>10</v>
      </c>
      <c r="V43" s="2" t="s">
        <v>79</v>
      </c>
      <c r="W43" s="2">
        <v>290</v>
      </c>
      <c r="X43" s="2">
        <v>10</v>
      </c>
      <c r="Y43" s="2">
        <v>0</v>
      </c>
      <c r="Z43" s="2">
        <v>0</v>
      </c>
      <c r="AA43" s="4">
        <v>42283</v>
      </c>
    </row>
    <row r="44" spans="1:27" ht="15.75" thickBot="1" x14ac:dyDescent="0.3">
      <c r="A44" s="16" t="s">
        <v>46</v>
      </c>
      <c r="B44" s="20" t="s">
        <v>38</v>
      </c>
      <c r="C44" s="17">
        <v>11000838</v>
      </c>
      <c r="D44" s="2">
        <f>F44/E44</f>
        <v>14.125</v>
      </c>
      <c r="E44" s="2">
        <v>8</v>
      </c>
      <c r="F44" s="2">
        <v>113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15</v>
      </c>
      <c r="M44" s="2">
        <v>29</v>
      </c>
      <c r="N44" s="2">
        <v>1</v>
      </c>
      <c r="O44" s="2">
        <v>26</v>
      </c>
      <c r="P44" s="2">
        <v>26</v>
      </c>
      <c r="Q44" s="2">
        <v>1</v>
      </c>
      <c r="R44" s="2">
        <v>0</v>
      </c>
      <c r="S44" s="2">
        <v>10</v>
      </c>
      <c r="T44" s="2">
        <v>100</v>
      </c>
      <c r="U44" s="2">
        <v>10</v>
      </c>
      <c r="V44" s="2" t="s">
        <v>79</v>
      </c>
      <c r="W44" s="2">
        <v>290</v>
      </c>
      <c r="X44" s="2">
        <v>10</v>
      </c>
      <c r="Y44" s="2">
        <v>0</v>
      </c>
      <c r="Z44" s="2">
        <v>0</v>
      </c>
      <c r="AA44" s="4">
        <v>42283</v>
      </c>
    </row>
    <row r="45" spans="1:27" ht="15.75" thickBot="1" x14ac:dyDescent="0.3">
      <c r="A45" s="16" t="s">
        <v>47</v>
      </c>
      <c r="B45" s="6" t="s">
        <v>37</v>
      </c>
      <c r="C45" s="18">
        <v>11000839</v>
      </c>
      <c r="D45" s="2">
        <f>F45/E45</f>
        <v>14.875</v>
      </c>
      <c r="E45" s="2">
        <v>8</v>
      </c>
      <c r="F45" s="2">
        <v>119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15</v>
      </c>
      <c r="M45" s="2">
        <v>29.75</v>
      </c>
      <c r="N45" s="2">
        <v>1</v>
      </c>
      <c r="O45" s="2">
        <v>28</v>
      </c>
      <c r="P45" s="2">
        <v>28</v>
      </c>
      <c r="Q45" s="2">
        <v>0.7</v>
      </c>
      <c r="R45" s="2">
        <v>0</v>
      </c>
      <c r="S45" s="2">
        <v>10</v>
      </c>
      <c r="T45" s="2">
        <v>100</v>
      </c>
      <c r="U45" s="2">
        <v>10</v>
      </c>
      <c r="V45" s="2" t="s">
        <v>79</v>
      </c>
      <c r="X45" s="2">
        <v>10</v>
      </c>
      <c r="Y45" s="2">
        <v>2</v>
      </c>
      <c r="Z45" s="2">
        <v>0</v>
      </c>
      <c r="AA45" s="4">
        <v>41214</v>
      </c>
    </row>
    <row r="46" spans="1:27" ht="15.75" thickBot="1" x14ac:dyDescent="0.3">
      <c r="A46" s="16" t="s">
        <v>47</v>
      </c>
      <c r="B46" s="20" t="s">
        <v>38</v>
      </c>
      <c r="C46" s="18">
        <v>11000840</v>
      </c>
      <c r="D46" s="2">
        <f>F46/E46</f>
        <v>14.875</v>
      </c>
      <c r="E46" s="2">
        <v>8</v>
      </c>
      <c r="F46" s="2">
        <v>119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15</v>
      </c>
      <c r="M46" s="2">
        <v>29.75</v>
      </c>
      <c r="N46" s="2">
        <v>1</v>
      </c>
      <c r="O46" s="2">
        <v>28</v>
      </c>
      <c r="P46" s="2">
        <v>28</v>
      </c>
      <c r="Q46" s="2">
        <v>0.7</v>
      </c>
      <c r="R46" s="2">
        <v>0</v>
      </c>
      <c r="S46" s="2">
        <v>10</v>
      </c>
      <c r="T46" s="2">
        <v>100</v>
      </c>
      <c r="U46" s="2">
        <v>10</v>
      </c>
      <c r="V46" s="2" t="s">
        <v>79</v>
      </c>
      <c r="X46" s="2">
        <v>10</v>
      </c>
      <c r="Y46" s="2">
        <v>2</v>
      </c>
      <c r="Z46" s="2">
        <v>0</v>
      </c>
      <c r="AA46" s="4">
        <v>41214</v>
      </c>
    </row>
    <row r="47" spans="1:27" ht="15.75" thickBot="1" x14ac:dyDescent="0.3">
      <c r="A47" s="16" t="s">
        <v>48</v>
      </c>
      <c r="B47" s="6" t="s">
        <v>37</v>
      </c>
      <c r="C47" s="18">
        <v>11008232</v>
      </c>
      <c r="D47" s="2">
        <f>F47/E47</f>
        <v>14.875</v>
      </c>
      <c r="E47" s="2">
        <v>8</v>
      </c>
      <c r="F47" s="2">
        <v>119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15</v>
      </c>
      <c r="M47" s="2">
        <v>29.75</v>
      </c>
      <c r="N47" s="2">
        <v>1</v>
      </c>
      <c r="O47" s="2">
        <v>28</v>
      </c>
      <c r="P47" s="2">
        <v>28</v>
      </c>
      <c r="Q47" s="2">
        <v>0.7</v>
      </c>
      <c r="R47" s="2">
        <v>0</v>
      </c>
      <c r="S47" s="2">
        <v>10</v>
      </c>
      <c r="T47" s="2">
        <v>100</v>
      </c>
      <c r="U47" s="2">
        <v>10</v>
      </c>
      <c r="V47" s="2" t="s">
        <v>79</v>
      </c>
      <c r="X47" s="2">
        <v>10</v>
      </c>
      <c r="Y47" s="2">
        <v>2</v>
      </c>
      <c r="Z47" s="2">
        <v>0</v>
      </c>
      <c r="AA47" s="4">
        <v>41214</v>
      </c>
    </row>
    <row r="48" spans="1:27" ht="15.75" thickBot="1" x14ac:dyDescent="0.3">
      <c r="A48" s="19" t="s">
        <v>50</v>
      </c>
      <c r="B48" s="6" t="s">
        <v>37</v>
      </c>
      <c r="C48" s="18">
        <v>11008670</v>
      </c>
      <c r="D48" s="2">
        <f>F48/E48</f>
        <v>14.875</v>
      </c>
      <c r="E48" s="2">
        <v>8</v>
      </c>
      <c r="F48" s="2">
        <v>119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15</v>
      </c>
      <c r="M48" s="2">
        <v>29.75</v>
      </c>
      <c r="N48" s="2">
        <v>1</v>
      </c>
      <c r="O48" s="2">
        <v>28</v>
      </c>
      <c r="P48" s="2">
        <v>28</v>
      </c>
      <c r="Q48" s="2">
        <v>0.7</v>
      </c>
      <c r="R48" s="2">
        <v>0</v>
      </c>
      <c r="S48" s="2">
        <v>10</v>
      </c>
      <c r="T48" s="2">
        <v>100</v>
      </c>
      <c r="U48" s="2">
        <v>10</v>
      </c>
      <c r="V48" s="2" t="s">
        <v>79</v>
      </c>
      <c r="X48" s="2">
        <v>10</v>
      </c>
      <c r="Y48" s="2">
        <v>2</v>
      </c>
      <c r="Z48" s="2">
        <v>0</v>
      </c>
      <c r="AA48" s="4">
        <v>41214</v>
      </c>
    </row>
    <row r="49" spans="1:27" ht="15.75" thickBot="1" x14ac:dyDescent="0.3">
      <c r="A49" s="16" t="s">
        <v>49</v>
      </c>
      <c r="B49" s="6" t="s">
        <v>37</v>
      </c>
      <c r="C49" s="18">
        <v>11008700</v>
      </c>
      <c r="D49" s="2">
        <f>F49/E49</f>
        <v>14.875</v>
      </c>
      <c r="E49" s="2">
        <v>8</v>
      </c>
      <c r="F49" s="2">
        <v>119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15</v>
      </c>
      <c r="M49" s="2">
        <v>29.75</v>
      </c>
      <c r="N49" s="2">
        <v>1</v>
      </c>
      <c r="O49" s="2">
        <v>28</v>
      </c>
      <c r="P49" s="2">
        <v>28</v>
      </c>
      <c r="Q49" s="2">
        <v>0.7</v>
      </c>
      <c r="R49" s="2">
        <v>0</v>
      </c>
      <c r="S49" s="2">
        <v>10</v>
      </c>
      <c r="T49" s="2">
        <v>100</v>
      </c>
      <c r="U49" s="2">
        <v>10</v>
      </c>
      <c r="V49" s="2" t="s">
        <v>79</v>
      </c>
      <c r="X49" s="2">
        <v>10</v>
      </c>
      <c r="Y49" s="2">
        <v>2</v>
      </c>
      <c r="Z49" s="2">
        <v>0</v>
      </c>
      <c r="AA49" s="4">
        <v>41214</v>
      </c>
    </row>
    <row r="50" spans="1:27" ht="15.75" thickBot="1" x14ac:dyDescent="0.3">
      <c r="A50" s="5" t="s">
        <v>63</v>
      </c>
      <c r="B50" s="6" t="s">
        <v>68</v>
      </c>
      <c r="C50" s="15">
        <v>81691380</v>
      </c>
      <c r="D50" s="2">
        <f>F50/E50</f>
        <v>21.25</v>
      </c>
      <c r="E50" s="2">
        <v>8</v>
      </c>
      <c r="F50" s="2">
        <v>170</v>
      </c>
      <c r="G50" s="2">
        <v>60</v>
      </c>
      <c r="H50" s="2">
        <v>7</v>
      </c>
      <c r="I50" s="2">
        <v>7</v>
      </c>
      <c r="J50" s="2">
        <v>0</v>
      </c>
      <c r="K50" s="2">
        <v>0</v>
      </c>
      <c r="L50" s="2">
        <v>160</v>
      </c>
      <c r="M50" s="2">
        <v>26</v>
      </c>
      <c r="N50" s="2">
        <v>0</v>
      </c>
      <c r="O50" s="2">
        <v>19</v>
      </c>
      <c r="P50" s="2">
        <v>19</v>
      </c>
      <c r="Q50" s="2">
        <v>0</v>
      </c>
      <c r="R50" s="2">
        <v>2</v>
      </c>
      <c r="S50" s="2">
        <v>15</v>
      </c>
      <c r="T50" s="2">
        <v>0</v>
      </c>
      <c r="U50" s="2">
        <v>30</v>
      </c>
      <c r="V50" s="2" t="s">
        <v>82</v>
      </c>
      <c r="X50" s="2">
        <v>0</v>
      </c>
      <c r="Y50" s="2">
        <v>0</v>
      </c>
      <c r="Z50" s="2">
        <v>0</v>
      </c>
      <c r="AA50" s="4">
        <v>41214</v>
      </c>
    </row>
    <row r="51" spans="1:27" ht="15.75" thickBot="1" x14ac:dyDescent="0.3">
      <c r="A51" s="5" t="s">
        <v>64</v>
      </c>
      <c r="B51" s="6" t="s">
        <v>68</v>
      </c>
      <c r="C51" s="15">
        <v>81691384</v>
      </c>
      <c r="D51" s="2">
        <f>F51/E51</f>
        <v>20</v>
      </c>
      <c r="E51" s="2">
        <v>8</v>
      </c>
      <c r="F51" s="2">
        <v>160</v>
      </c>
      <c r="G51" s="2">
        <v>50</v>
      </c>
      <c r="H51" s="2">
        <v>5</v>
      </c>
      <c r="I51" s="2">
        <v>1</v>
      </c>
      <c r="J51" s="2">
        <v>3</v>
      </c>
      <c r="K51" s="2">
        <v>0</v>
      </c>
      <c r="L51" s="2">
        <v>160</v>
      </c>
      <c r="M51" s="2">
        <v>27</v>
      </c>
      <c r="N51" s="2">
        <v>0</v>
      </c>
      <c r="O51" s="2">
        <v>20</v>
      </c>
      <c r="P51" s="2">
        <v>20</v>
      </c>
      <c r="Q51" s="2">
        <v>0</v>
      </c>
      <c r="R51" s="2">
        <v>1</v>
      </c>
      <c r="S51" s="2">
        <v>0</v>
      </c>
      <c r="T51" s="2">
        <v>0</v>
      </c>
      <c r="U51" s="2">
        <v>0</v>
      </c>
      <c r="V51" s="2" t="s">
        <v>83</v>
      </c>
      <c r="X51" s="2">
        <v>0</v>
      </c>
      <c r="Y51" s="2">
        <v>2</v>
      </c>
      <c r="Z51" s="2">
        <v>0</v>
      </c>
      <c r="AA51" s="4">
        <v>41214</v>
      </c>
    </row>
    <row r="52" spans="1:27" ht="15.75" thickBot="1" x14ac:dyDescent="0.3">
      <c r="A52" s="5" t="s">
        <v>65</v>
      </c>
      <c r="B52" s="6" t="s">
        <v>68</v>
      </c>
      <c r="C52" s="15">
        <v>81691385</v>
      </c>
      <c r="D52" s="2">
        <f>F52/E52</f>
        <v>22.5</v>
      </c>
      <c r="E52" s="2">
        <v>8</v>
      </c>
      <c r="F52" s="2">
        <v>180</v>
      </c>
      <c r="G52" s="2">
        <v>25</v>
      </c>
      <c r="H52" s="2">
        <v>3</v>
      </c>
      <c r="I52" s="2">
        <v>2.5</v>
      </c>
      <c r="J52" s="2">
        <v>0</v>
      </c>
      <c r="K52" s="2">
        <v>5</v>
      </c>
      <c r="L52" s="2">
        <v>260</v>
      </c>
      <c r="M52" s="2">
        <v>36</v>
      </c>
      <c r="N52" s="2">
        <v>1</v>
      </c>
      <c r="O52" s="2">
        <v>32</v>
      </c>
      <c r="P52" s="2">
        <v>32</v>
      </c>
      <c r="Q52" s="2">
        <v>0</v>
      </c>
      <c r="R52" s="2">
        <v>4</v>
      </c>
      <c r="S52" s="2">
        <v>0</v>
      </c>
      <c r="T52" s="2">
        <v>2</v>
      </c>
      <c r="U52" s="2">
        <v>0</v>
      </c>
      <c r="V52" s="2" t="s">
        <v>85</v>
      </c>
      <c r="X52" s="2">
        <v>0</v>
      </c>
      <c r="Y52" s="2">
        <v>6</v>
      </c>
      <c r="Z52" s="2">
        <v>0</v>
      </c>
      <c r="AA52" s="4">
        <v>41214</v>
      </c>
    </row>
    <row r="53" spans="1:27" ht="15.75" thickBot="1" x14ac:dyDescent="0.3">
      <c r="A53" s="5" t="s">
        <v>66</v>
      </c>
      <c r="B53" s="6" t="s">
        <v>68</v>
      </c>
      <c r="C53" s="15">
        <v>81691386</v>
      </c>
      <c r="D53" s="2">
        <f>F53/E53</f>
        <v>20</v>
      </c>
      <c r="E53" s="2">
        <v>8</v>
      </c>
      <c r="F53" s="2">
        <v>160</v>
      </c>
      <c r="G53" s="2">
        <v>50</v>
      </c>
      <c r="H53" s="2">
        <v>6</v>
      </c>
      <c r="I53" s="2">
        <v>1</v>
      </c>
      <c r="J53" s="2">
        <v>3</v>
      </c>
      <c r="K53" s="2">
        <v>0</v>
      </c>
      <c r="L53" s="2">
        <v>160</v>
      </c>
      <c r="M53" s="2">
        <v>27</v>
      </c>
      <c r="N53" s="2">
        <v>0</v>
      </c>
      <c r="O53" s="2">
        <v>20</v>
      </c>
      <c r="P53" s="2">
        <v>20</v>
      </c>
      <c r="Q53" s="2">
        <v>0</v>
      </c>
      <c r="R53" s="2">
        <v>1</v>
      </c>
      <c r="S53" s="2">
        <v>0</v>
      </c>
      <c r="T53" s="2">
        <v>0</v>
      </c>
      <c r="U53" s="2">
        <v>0</v>
      </c>
      <c r="V53" s="2" t="s">
        <v>83</v>
      </c>
      <c r="X53" s="2">
        <v>0</v>
      </c>
      <c r="Y53" s="2">
        <v>2</v>
      </c>
      <c r="Z53" s="2">
        <v>0</v>
      </c>
      <c r="AA53" s="4">
        <v>41214</v>
      </c>
    </row>
    <row r="54" spans="1:27" ht="15.75" thickBot="1" x14ac:dyDescent="0.3">
      <c r="A54" s="5" t="s">
        <v>67</v>
      </c>
      <c r="B54" s="6" t="s">
        <v>68</v>
      </c>
      <c r="C54" s="15">
        <v>81691387</v>
      </c>
      <c r="D54" s="2">
        <f>F54/E54</f>
        <v>22.5</v>
      </c>
      <c r="E54" s="2">
        <v>8</v>
      </c>
      <c r="F54" s="2">
        <v>180</v>
      </c>
      <c r="G54" s="2">
        <v>20</v>
      </c>
      <c r="H54" s="2">
        <v>2</v>
      </c>
      <c r="I54" s="2">
        <v>1.5</v>
      </c>
      <c r="J54" s="2">
        <v>0</v>
      </c>
      <c r="K54" s="2">
        <v>5</v>
      </c>
      <c r="L54" s="2">
        <v>250</v>
      </c>
      <c r="M54" s="2">
        <v>39</v>
      </c>
      <c r="N54" s="2">
        <v>1</v>
      </c>
      <c r="O54" s="2">
        <v>34</v>
      </c>
      <c r="P54" s="2">
        <v>34</v>
      </c>
      <c r="Q54" s="2">
        <v>0</v>
      </c>
      <c r="R54" s="2">
        <v>3</v>
      </c>
      <c r="S54" s="2">
        <v>0</v>
      </c>
      <c r="T54" s="2">
        <v>0</v>
      </c>
      <c r="U54" s="2">
        <v>0</v>
      </c>
      <c r="V54" s="2" t="s">
        <v>79</v>
      </c>
      <c r="X54" s="2">
        <v>0</v>
      </c>
      <c r="Y54" s="2">
        <v>6</v>
      </c>
      <c r="Z54" s="2">
        <v>0</v>
      </c>
      <c r="AA54" s="4">
        <v>41214</v>
      </c>
    </row>
    <row r="55" spans="1:27" ht="15.75" thickBot="1" x14ac:dyDescent="0.3">
      <c r="A55" s="23" t="s">
        <v>69</v>
      </c>
      <c r="B55" s="6" t="s">
        <v>68</v>
      </c>
      <c r="C55" s="13">
        <v>81691450</v>
      </c>
      <c r="D55" s="2">
        <f>F55/E55</f>
        <v>17.5</v>
      </c>
      <c r="E55" s="2">
        <v>8</v>
      </c>
      <c r="F55" s="2">
        <v>140</v>
      </c>
      <c r="G55" s="2">
        <v>20</v>
      </c>
      <c r="H55" s="2">
        <v>2.5</v>
      </c>
      <c r="I55" s="2">
        <v>2</v>
      </c>
      <c r="J55" s="2">
        <v>0</v>
      </c>
      <c r="K55" s="2">
        <v>0</v>
      </c>
      <c r="L55" s="2">
        <v>170</v>
      </c>
      <c r="M55" s="2">
        <v>29</v>
      </c>
      <c r="N55" s="2">
        <v>1</v>
      </c>
      <c r="O55" s="2">
        <v>23</v>
      </c>
      <c r="P55" s="2">
        <v>23</v>
      </c>
      <c r="Q55" s="2">
        <v>0</v>
      </c>
      <c r="R55" s="2">
        <v>2</v>
      </c>
      <c r="S55" s="2">
        <v>10</v>
      </c>
      <c r="T55" s="2">
        <v>0</v>
      </c>
      <c r="U55" s="2">
        <v>25</v>
      </c>
      <c r="V55" s="2" t="s">
        <v>82</v>
      </c>
      <c r="X55" s="2">
        <v>0</v>
      </c>
      <c r="Y55" s="2">
        <v>6</v>
      </c>
      <c r="Z55" s="2">
        <v>0</v>
      </c>
      <c r="AA55" s="4">
        <v>41214</v>
      </c>
    </row>
  </sheetData>
  <sortState ref="A2:AA55">
    <sortCondition ref="C2:C55"/>
  </sortState>
  <conditionalFormatting sqref="C38:C44">
    <cfRule type="cellIs" dxfId="2" priority="3" stopIfTrue="1" operator="equal">
      <formula>0</formula>
    </cfRule>
  </conditionalFormatting>
  <conditionalFormatting sqref="C46">
    <cfRule type="cellIs" dxfId="1" priority="2" stopIfTrue="1" operator="equal">
      <formula>0</formula>
    </cfRule>
  </conditionalFormatting>
  <conditionalFormatting sqref="C47">
    <cfRule type="cellIs" dxfId="0" priority="1" stopIfTrue="1" operator="equal">
      <formula>0</formula>
    </cfRule>
  </conditionalFormatting>
  <pageMargins left="0.25" right="0.25" top="0.75" bottom="0.75" header="0.3" footer="0.3"/>
  <pageSetup scale="44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Serving Size</vt:lpstr>
      <vt:lpstr>'Per Serving Size'!Print_Area</vt:lpstr>
    </vt:vector>
  </TitlesOfParts>
  <Company>Chevron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Howard</dc:creator>
  <cp:lastModifiedBy>Parker, Russ</cp:lastModifiedBy>
  <cp:lastPrinted>2017-04-14T17:41:44Z</cp:lastPrinted>
  <dcterms:created xsi:type="dcterms:W3CDTF">2016-08-01T15:15:22Z</dcterms:created>
  <dcterms:modified xsi:type="dcterms:W3CDTF">2017-04-14T17:42:05Z</dcterms:modified>
</cp:coreProperties>
</file>